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omessana/Desktop/MESSANA ITALIA.RA/MESSANA NEW/"/>
    </mc:Choice>
  </mc:AlternateContent>
  <xr:revisionPtr revIDLastSave="0" documentId="13_ncr:1_{18A47C4E-EF72-1546-A203-EF90825149D2}" xr6:coauthVersionLast="47" xr6:coauthVersionMax="47" xr10:uidLastSave="{00000000-0000-0000-0000-000000000000}"/>
  <bookViews>
    <workbookView xWindow="0" yWindow="1240" windowWidth="34560" windowHeight="21100" xr2:uid="{71032F5E-81C5-7249-9342-E33A504A4916}"/>
  </bookViews>
  <sheets>
    <sheet name="CALCOLO" sheetId="4" r:id="rId1"/>
    <sheet name="LASTRE" sheetId="6" r:id="rId2"/>
    <sheet name="DATI" sheetId="5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4" l="1"/>
  <c r="D18" i="4"/>
  <c r="E18" i="4"/>
  <c r="E13" i="4"/>
  <c r="D13" i="4"/>
  <c r="C6" i="5"/>
  <c r="C7" i="5"/>
  <c r="C8" i="5"/>
  <c r="F8" i="5"/>
  <c r="F9" i="5"/>
  <c r="E14" i="4"/>
  <c r="F7" i="5"/>
  <c r="F6" i="5"/>
  <c r="C9" i="5"/>
  <c r="D14" i="4"/>
  <c r="E19" i="4"/>
  <c r="D19" i="4"/>
  <c r="D20" i="4"/>
  <c r="D2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D5" authorId="0" shapeId="0" xr:uid="{635627C6-28C1-1140-BCEF-69E01601C630}">
      <text>
        <r>
          <rPr>
            <sz val="10"/>
            <color rgb="FF000000"/>
            <rFont val="Tahoma"/>
            <family val="2"/>
          </rPr>
          <t xml:space="preserve">Spessore e conducibilità sono dati comunemente riportati nei cataloghi dei principali produttori di lastre di cartongesso.
</t>
        </r>
        <r>
          <rPr>
            <sz val="10"/>
            <color rgb="FF000000"/>
            <rFont val="Tahoma"/>
            <family val="2"/>
          </rPr>
          <t xml:space="preserve">Nel foglio lastre sono riportate le lastre Knauf.
</t>
        </r>
        <r>
          <rPr>
            <sz val="10"/>
            <color rgb="FF000000"/>
            <rFont val="Tahoma"/>
            <family val="2"/>
          </rPr>
          <t xml:space="preserve">Inserire quindi i valori della lastra prescelta.
</t>
        </r>
        <r>
          <rPr>
            <sz val="10"/>
            <color rgb="FF000000"/>
            <rFont val="Tahoma"/>
            <family val="2"/>
          </rPr>
          <t>Per perline di legno la conducibilità può variare fra 0,1 e 0,25. Per l'abete usare 0,13.</t>
        </r>
      </text>
    </comment>
    <comment ref="D7" authorId="0" shapeId="0" xr:uid="{3B69EF95-66AF-8148-82BD-EAF770BBA099}">
      <text>
        <r>
          <rPr>
            <b/>
            <sz val="10"/>
            <color rgb="FF000000"/>
            <rFont val="Tahoma"/>
            <family val="2"/>
          </rPr>
          <t>Selezionare la conducibilità termica della lastra prescelta. Vedere gamma Knauf sul foglio lastre.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D10" authorId="0" shapeId="0" xr:uid="{8FB801C8-4989-B44B-B468-EA80468E21EF}">
      <text>
        <r>
          <rPr>
            <b/>
            <sz val="10"/>
            <color rgb="FF000000"/>
            <rFont val="Tahoma"/>
            <family val="2"/>
          </rPr>
          <t>Max: 55</t>
        </r>
        <r>
          <rPr>
            <b/>
            <sz val="10"/>
            <color rgb="FF000000"/>
            <rFont val="Tahoma"/>
            <family val="2"/>
          </rPr>
          <t>°</t>
        </r>
        <r>
          <rPr>
            <b/>
            <sz val="10"/>
            <color rgb="FF000000"/>
            <rFont val="Tahoma"/>
            <family val="2"/>
          </rPr>
          <t>C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E10" authorId="0" shapeId="0" xr:uid="{403DD537-64E3-C94B-AEC3-8E69A0D9EA20}">
      <text>
        <r>
          <rPr>
            <b/>
            <sz val="10"/>
            <color rgb="FF000000"/>
            <rFont val="Tahoma"/>
            <family val="2"/>
          </rPr>
          <t>Min: 10</t>
        </r>
        <r>
          <rPr>
            <b/>
            <sz val="10"/>
            <color rgb="FF000000"/>
            <rFont val="Tahoma"/>
            <family val="2"/>
          </rPr>
          <t>°</t>
        </r>
        <r>
          <rPr>
            <b/>
            <sz val="10"/>
            <color rgb="FF000000"/>
            <rFont val="Tahoma"/>
            <family val="2"/>
          </rPr>
          <t>C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E12" authorId="0" shapeId="0" xr:uid="{2D4CD7F7-9C85-0B41-A369-A13153AA5212}">
      <text>
        <r>
          <rPr>
            <b/>
            <sz val="10"/>
            <color rgb="FF000000"/>
            <rFont val="Tahoma"/>
            <family val="2"/>
          </rPr>
          <t xml:space="preserve">Il valore è indicativo in quanto dipende anche da altri fattori ambientali quali il carico incidente e il tipo di lastra utilizzata.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>Per valori più bassi è necessario dimensionare il deumidificatore di conseguenza.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D16" authorId="0" shapeId="0" xr:uid="{2D639391-6D12-A341-A5A6-F462733E8DA7}">
      <text>
        <r>
          <rPr>
            <b/>
            <sz val="10"/>
            <color rgb="FF000000"/>
            <rFont val="Tahoma"/>
            <family val="2"/>
          </rPr>
          <t>Indicare la superficie ambiente netta climatizzata.</t>
        </r>
      </text>
    </comment>
    <comment ref="E17" authorId="0" shapeId="0" xr:uid="{B0D6C10B-59B4-0F4E-9BBF-F80B6F0489D7}">
      <text>
        <r>
          <rPr>
            <b/>
            <sz val="10"/>
            <color rgb="FF000000"/>
            <rFont val="Tahoma"/>
            <family val="2"/>
          </rPr>
          <t xml:space="preserve"> Per entrambe considerare anche quello dell'aria di rinnovo. Per quello estivo non considerare il carico latente.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9" authorId="0" shapeId="0" xr:uid="{803A0B6D-72E9-D04D-B109-8CAA4E7B3D95}">
      <text>
        <r>
          <rPr>
            <sz val="10"/>
            <color rgb="FF000000"/>
            <rFont val="Tahoma"/>
            <family val="2"/>
          </rPr>
          <t>m x DT</t>
        </r>
      </text>
    </comment>
  </commentList>
</comments>
</file>

<file path=xl/sharedStrings.xml><?xml version="1.0" encoding="utf-8"?>
<sst xmlns="http://schemas.openxmlformats.org/spreadsheetml/2006/main" count="66" uniqueCount="62">
  <si>
    <t>W</t>
  </si>
  <si>
    <t>RISCALDAMENTO</t>
  </si>
  <si>
    <t>RAFFRESCAMENTO</t>
  </si>
  <si>
    <t>m</t>
  </si>
  <si>
    <r>
      <t>m</t>
    </r>
    <r>
      <rPr>
        <vertAlign val="superscript"/>
        <sz val="10"/>
        <color rgb="FF000000"/>
        <rFont val="Calibri"/>
        <family val="2"/>
        <scheme val="minor"/>
      </rPr>
      <t>2</t>
    </r>
  </si>
  <si>
    <t>Carico termico sensibile della superficie da climatizzare</t>
  </si>
  <si>
    <t>Carico termico unitario</t>
  </si>
  <si>
    <t>°C</t>
  </si>
  <si>
    <t>Temperatura media ambiente richiesta</t>
  </si>
  <si>
    <t>Temperatura mandata di progetto</t>
  </si>
  <si>
    <t>Resa unitaria Radius Active</t>
  </si>
  <si>
    <r>
      <t>W/m</t>
    </r>
    <r>
      <rPr>
        <vertAlign val="superscript"/>
        <sz val="10"/>
        <color rgb="FF000000"/>
        <rFont val="Calibri"/>
        <family val="2"/>
        <scheme val="minor"/>
      </rPr>
      <t>2</t>
    </r>
  </si>
  <si>
    <t>Superficie Radius Active necessaria</t>
  </si>
  <si>
    <t>Superficie massima Radius Active necessaria</t>
  </si>
  <si>
    <t>% attivazione</t>
  </si>
  <si>
    <t>%</t>
  </si>
  <si>
    <t>K (∆t fra Tamb e Tmedacqua)</t>
  </si>
  <si>
    <t>Temperatura rugiada compatibile</t>
  </si>
  <si>
    <t>mEsSaNa</t>
  </si>
  <si>
    <t>x = Resistenza</t>
  </si>
  <si>
    <t>y = 26x²-18.5x+5.79</t>
  </si>
  <si>
    <t>conducibilità</t>
  </si>
  <si>
    <t>spessore in m</t>
  </si>
  <si>
    <t>y = 56x²-35x+8.14</t>
  </si>
  <si>
    <t>https://www.robertobigoni.it/Matematica/Coniche/Parabola3P/Parabola3P.html</t>
  </si>
  <si>
    <r>
      <t xml:space="preserve">Conducibilità </t>
    </r>
    <r>
      <rPr>
        <sz val="12"/>
        <color theme="1"/>
        <rFont val="Symbol"/>
        <charset val="2"/>
      </rPr>
      <t>l</t>
    </r>
    <r>
      <rPr>
        <sz val="12"/>
        <color theme="1"/>
        <rFont val="Calibri (Corpo)"/>
      </rPr>
      <t xml:space="preserve"> (W/mK)</t>
    </r>
  </si>
  <si>
    <t>Spessore lastra in mm</t>
  </si>
  <si>
    <t>KNAUF</t>
  </si>
  <si>
    <r>
      <rPr>
        <b/>
        <sz val="12"/>
        <color theme="1"/>
        <rFont val="Symbol"/>
        <charset val="2"/>
      </rPr>
      <t>l</t>
    </r>
    <r>
      <rPr>
        <b/>
        <sz val="12"/>
        <color theme="1"/>
        <rFont val="Calibri"/>
        <family val="2"/>
        <scheme val="minor"/>
      </rPr>
      <t xml:space="preserve"> (conducibilità)</t>
    </r>
  </si>
  <si>
    <t>GBK (A)</t>
  </si>
  <si>
    <t>Spess. mm</t>
  </si>
  <si>
    <t>Densità kg/mc</t>
  </si>
  <si>
    <t>IDROLASTRA GKI</t>
  </si>
  <si>
    <t>GBK CON BARR. VAP.</t>
  </si>
  <si>
    <t>IGNILASTRA GKF</t>
  </si>
  <si>
    <t>0,2-0,23</t>
  </si>
  <si>
    <t>LASTRA A-ZERO</t>
  </si>
  <si>
    <t>LASTRA F-ZERO</t>
  </si>
  <si>
    <t>LASTRA FIREBOARD</t>
  </si>
  <si>
    <t>DIAMANT</t>
  </si>
  <si>
    <t>DIAMANT X</t>
  </si>
  <si>
    <t>LASTRA KASA</t>
  </si>
  <si>
    <t>VIDIWALL XL</t>
  </si>
  <si>
    <t>10-12,5</t>
  </si>
  <si>
    <t>1000-1250</t>
  </si>
  <si>
    <t>VISIFIRE</t>
  </si>
  <si>
    <t>LASTRA SILENTBOARD</t>
  </si>
  <si>
    <t>VIDIPHONIC</t>
  </si>
  <si>
    <t>L. FORATA CLEANEO SK</t>
  </si>
  <si>
    <t>L. CLEANEO FESSURATA</t>
  </si>
  <si>
    <t>THERMOBOARD</t>
  </si>
  <si>
    <t>CLEANEO THERMOBOARD FORATA</t>
  </si>
  <si>
    <t>THERMOBOARD PLUS</t>
  </si>
  <si>
    <t>THERMOBOARD PLUS CLEANEO FORATA</t>
  </si>
  <si>
    <t>SAFEBOARD</t>
  </si>
  <si>
    <t>GYPROC</t>
  </si>
  <si>
    <t>DEFINISCI LA LASTRA DI FINITURA</t>
  </si>
  <si>
    <r>
      <t>W/m</t>
    </r>
    <r>
      <rPr>
        <b/>
        <vertAlign val="superscript"/>
        <sz val="18"/>
        <color rgb="FF000000"/>
        <rFont val="Calibri"/>
        <family val="2"/>
        <scheme val="minor"/>
      </rPr>
      <t>2</t>
    </r>
  </si>
  <si>
    <t>W/mK</t>
  </si>
  <si>
    <t>Sup. netta calpestabile climatizzata</t>
  </si>
  <si>
    <t>CALCOLO RESE TERMICHE RADIUS ACTIVE</t>
  </si>
  <si>
    <t>Calcolo della potenza termica mediante calcolo numerico agli elementi finiti secondo la norma
UNI EN ISO 11855-2:2021.                                                                                                                                                                    Il presente strumento consente di calcolare la resa a soffitto di RADIUS ACTIVE in funzione delle temperature ambiente, di mandata, e del tipo di lastra di rivestimento.                                                                                                           È possibile anche verificare la % di attivazione inserendo la superficie calpestabile climatizzata e i carichi termici sensibili estivi ed invernali.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</si>
</sst>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2"/>
      <color theme="1"/>
      <name val="Verdana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 (Corpo)"/>
    </font>
    <font>
      <sz val="10"/>
      <color rgb="FF000000"/>
      <name val="Tahoma"/>
      <family val="2"/>
    </font>
    <font>
      <sz val="14"/>
      <color theme="1"/>
      <name val="Calibri"/>
      <family val="2"/>
      <scheme val="minor"/>
    </font>
    <font>
      <b/>
      <sz val="10"/>
      <color rgb="FF000000"/>
      <name val="Tahoma"/>
      <family val="2"/>
    </font>
    <font>
      <sz val="5"/>
      <color theme="1"/>
      <name val="Calibri"/>
      <family val="2"/>
      <scheme val="minor"/>
    </font>
    <font>
      <sz val="12"/>
      <color theme="1"/>
      <name val="Symbol"/>
      <charset val="2"/>
    </font>
    <font>
      <sz val="14"/>
      <color rgb="FF000000"/>
      <name val="Arial"/>
      <family val="2"/>
    </font>
    <font>
      <b/>
      <sz val="12"/>
      <color theme="1"/>
      <name val="Calibri"/>
      <family val="2"/>
      <charset val="2"/>
      <scheme val="minor"/>
    </font>
    <font>
      <b/>
      <sz val="12"/>
      <color theme="1"/>
      <name val="Symbol"/>
      <charset val="2"/>
    </font>
    <font>
      <b/>
      <sz val="24"/>
      <color rgb="FFFF0000"/>
      <name val="Calibri"/>
      <family val="2"/>
      <scheme val="minor"/>
    </font>
    <font>
      <b/>
      <sz val="24"/>
      <color rgb="FF0070C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vertAlign val="superscript"/>
      <sz val="18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11" fillId="0" borderId="0" xfId="0" applyFont="1"/>
    <xf numFmtId="0" fontId="4" fillId="4" borderId="0" xfId="0" applyFont="1" applyFill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164" fontId="4" fillId="4" borderId="11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left" vertical="center" readingOrder="1"/>
    </xf>
    <xf numFmtId="0" fontId="7" fillId="4" borderId="4" xfId="0" applyFont="1" applyFill="1" applyBorder="1" applyAlignment="1">
      <alignment horizontal="center" vertical="center" readingOrder="1"/>
    </xf>
    <xf numFmtId="0" fontId="7" fillId="4" borderId="4" xfId="0" applyFont="1" applyFill="1" applyBorder="1" applyAlignment="1">
      <alignment horizontal="left" vertical="center" wrapText="1" readingOrder="1"/>
    </xf>
    <xf numFmtId="0" fontId="7" fillId="4" borderId="4" xfId="0" applyFont="1" applyFill="1" applyBorder="1" applyAlignment="1">
      <alignment horizontal="center" vertical="center" wrapText="1" readingOrder="1"/>
    </xf>
    <xf numFmtId="0" fontId="4" fillId="4" borderId="4" xfId="0" applyFont="1" applyFill="1" applyBorder="1"/>
    <xf numFmtId="0" fontId="7" fillId="4" borderId="4" xfId="0" applyFont="1" applyFill="1" applyBorder="1"/>
    <xf numFmtId="0" fontId="11" fillId="0" borderId="0" xfId="0" applyFont="1" applyAlignment="1">
      <alignment horizontal="center" vertical="center"/>
    </xf>
    <xf numFmtId="0" fontId="15" fillId="6" borderId="0" xfId="0" applyFont="1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0" xfId="0" applyFill="1"/>
    <xf numFmtId="0" fontId="4" fillId="2" borderId="5" xfId="0" applyFont="1" applyFill="1" applyBorder="1" applyAlignment="1">
      <alignment horizontal="center"/>
    </xf>
    <xf numFmtId="0" fontId="12" fillId="0" borderId="1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5" fillId="4" borderId="8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19" fillId="0" borderId="0" xfId="0" applyFont="1"/>
    <xf numFmtId="0" fontId="0" fillId="0" borderId="0" xfId="0" applyAlignment="1">
      <alignment horizontal="right"/>
    </xf>
    <xf numFmtId="0" fontId="21" fillId="0" borderId="0" xfId="0" applyFont="1"/>
    <xf numFmtId="0" fontId="22" fillId="0" borderId="0" xfId="0" applyFont="1"/>
    <xf numFmtId="3" fontId="13" fillId="0" borderId="11" xfId="0" applyNumberFormat="1" applyFont="1" applyBorder="1" applyAlignment="1" applyProtection="1">
      <alignment horizontal="center" vertical="center" readingOrder="1"/>
      <protection locked="0"/>
    </xf>
    <xf numFmtId="3" fontId="12" fillId="0" borderId="4" xfId="0" applyNumberFormat="1" applyFont="1" applyBorder="1" applyAlignment="1" applyProtection="1">
      <alignment horizontal="center" vertical="center"/>
      <protection locked="0"/>
    </xf>
    <xf numFmtId="0" fontId="4" fillId="4" borderId="5" xfId="0" applyFont="1" applyFill="1" applyBorder="1"/>
    <xf numFmtId="0" fontId="4" fillId="4" borderId="5" xfId="0" applyFont="1" applyFill="1" applyBorder="1" applyAlignment="1">
      <alignment horizontal="center"/>
    </xf>
    <xf numFmtId="0" fontId="7" fillId="4" borderId="6" xfId="0" applyFont="1" applyFill="1" applyBorder="1"/>
    <xf numFmtId="0" fontId="7" fillId="4" borderId="6" xfId="0" applyFont="1" applyFill="1" applyBorder="1" applyAlignment="1">
      <alignment horizontal="center" vertical="center" readingOrder="1"/>
    </xf>
    <xf numFmtId="164" fontId="4" fillId="3" borderId="6" xfId="0" applyNumberFormat="1" applyFont="1" applyFill="1" applyBorder="1" applyAlignment="1">
      <alignment horizontal="center"/>
    </xf>
    <xf numFmtId="164" fontId="24" fillId="3" borderId="13" xfId="0" applyNumberFormat="1" applyFont="1" applyFill="1" applyBorder="1" applyAlignment="1">
      <alignment horizontal="center" vertical="center"/>
    </xf>
    <xf numFmtId="164" fontId="25" fillId="3" borderId="16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27" fillId="4" borderId="15" xfId="0" applyFont="1" applyFill="1" applyBorder="1" applyAlignment="1">
      <alignment vertical="center"/>
    </xf>
    <xf numFmtId="0" fontId="28" fillId="4" borderId="13" xfId="0" applyFont="1" applyFill="1" applyBorder="1" applyAlignment="1">
      <alignment horizontal="center" vertical="center" readingOrder="1"/>
    </xf>
    <xf numFmtId="0" fontId="3" fillId="0" borderId="0" xfId="0" applyFont="1" applyAlignment="1">
      <alignment horizontal="right"/>
    </xf>
    <xf numFmtId="164" fontId="25" fillId="7" borderId="2" xfId="0" applyNumberFormat="1" applyFont="1" applyFill="1" applyBorder="1" applyAlignment="1">
      <alignment horizontal="center" vertical="center"/>
    </xf>
    <xf numFmtId="0" fontId="27" fillId="7" borderId="0" xfId="0" applyFont="1" applyFill="1" applyAlignment="1">
      <alignment vertical="center"/>
    </xf>
    <xf numFmtId="164" fontId="24" fillId="7" borderId="2" xfId="0" applyNumberFormat="1" applyFont="1" applyFill="1" applyBorder="1" applyAlignment="1">
      <alignment horizontal="center" vertical="center"/>
    </xf>
    <xf numFmtId="0" fontId="28" fillId="7" borderId="14" xfId="0" applyFont="1" applyFill="1" applyBorder="1" applyAlignment="1">
      <alignment horizontal="center" vertical="center" readingOrder="1"/>
    </xf>
    <xf numFmtId="165" fontId="17" fillId="3" borderId="10" xfId="1" applyNumberFormat="1" applyFont="1" applyFill="1" applyBorder="1" applyAlignment="1">
      <alignment horizontal="center" vertical="center"/>
    </xf>
    <xf numFmtId="165" fontId="17" fillId="3" borderId="11" xfId="1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/>
    </xf>
    <xf numFmtId="164" fontId="4" fillId="3" borderId="11" xfId="0" applyNumberFormat="1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26" fillId="5" borderId="1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0" fillId="5" borderId="12" xfId="0" applyFill="1" applyBorder="1" applyAlignment="1">
      <alignment horizontal="left" vertical="top" wrapText="1"/>
    </xf>
    <xf numFmtId="0" fontId="2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4" borderId="0" xfId="0" applyFont="1" applyFill="1" applyAlignment="1">
      <alignment horizontal="right" vertical="center"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13" fillId="0" borderId="10" xfId="0" applyFont="1" applyBorder="1" applyAlignment="1" applyProtection="1">
      <alignment horizontal="center" vertical="center" readingOrder="1"/>
      <protection locked="0"/>
    </xf>
    <xf numFmtId="0" fontId="13" fillId="0" borderId="11" xfId="0" applyFont="1" applyBorder="1" applyAlignment="1" applyProtection="1">
      <alignment horizontal="center" vertical="center" readingOrder="1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1</xdr:rowOff>
    </xdr:from>
    <xdr:to>
      <xdr:col>4</xdr:col>
      <xdr:colOff>1643988</xdr:colOff>
      <xdr:row>3</xdr:row>
      <xdr:rowOff>5990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EE878436-DCDF-4157-26B9-6538B5602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578" y="1527118"/>
          <a:ext cx="7027852" cy="1135744"/>
        </a:xfrm>
        <a:prstGeom prst="rect">
          <a:avLst/>
        </a:prstGeom>
      </xdr:spPr>
    </xdr:pic>
    <xdr:clientData/>
  </xdr:twoCellAnchor>
  <xdr:twoCellAnchor editAs="oneCell">
    <xdr:from>
      <xdr:col>1</xdr:col>
      <xdr:colOff>1885521</xdr:colOff>
      <xdr:row>0</xdr:row>
      <xdr:rowOff>124658</xdr:rowOff>
    </xdr:from>
    <xdr:to>
      <xdr:col>3</xdr:col>
      <xdr:colOff>1503741</xdr:colOff>
      <xdr:row>0</xdr:row>
      <xdr:rowOff>904230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6D00782B-B050-F5EE-7466-29662E144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8098" y="124658"/>
          <a:ext cx="3350306" cy="779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9C93-ED7F-BF40-A87F-956C174E93D0}">
  <dimension ref="B1:G78"/>
  <sheetViews>
    <sheetView showGridLines="0" tabSelected="1" topLeftCell="A3" zoomScale="116" workbookViewId="0">
      <selection activeCell="G14" sqref="G14"/>
    </sheetView>
  </sheetViews>
  <sheetFormatPr baseColWidth="10" defaultRowHeight="16" x14ac:dyDescent="0.2"/>
  <cols>
    <col min="1" max="1" width="2.6640625" customWidth="1"/>
    <col min="2" max="2" width="40.5" customWidth="1"/>
    <col min="3" max="3" width="8.5" customWidth="1"/>
    <col min="4" max="5" width="21.6640625" customWidth="1"/>
    <col min="6" max="6" width="13.83203125" customWidth="1"/>
    <col min="8" max="8" width="10.83203125" customWidth="1"/>
  </cols>
  <sheetData>
    <row r="1" spans="2:7" ht="81" customHeight="1" thickBot="1" x14ac:dyDescent="0.25"/>
    <row r="2" spans="2:7" ht="54" customHeight="1" thickBot="1" x14ac:dyDescent="0.25">
      <c r="B2" s="52" t="s">
        <v>60</v>
      </c>
      <c r="C2" s="53"/>
      <c r="D2" s="53"/>
      <c r="E2" s="54"/>
    </row>
    <row r="3" spans="2:7" ht="89" customHeight="1" thickBot="1" x14ac:dyDescent="0.25">
      <c r="B3" s="37"/>
      <c r="C3" s="38"/>
      <c r="D3" s="38"/>
      <c r="E3" s="39"/>
    </row>
    <row r="4" spans="2:7" ht="100" customHeight="1" thickBot="1" x14ac:dyDescent="0.25">
      <c r="B4" s="55" t="s">
        <v>61</v>
      </c>
      <c r="C4" s="56"/>
      <c r="D4" s="56"/>
      <c r="E4" s="57"/>
      <c r="F4" s="51"/>
      <c r="G4" s="51"/>
    </row>
    <row r="5" spans="2:7" ht="36" customHeight="1" x14ac:dyDescent="0.2">
      <c r="B5" s="60"/>
      <c r="C5" s="61"/>
      <c r="D5" s="58" t="s">
        <v>56</v>
      </c>
      <c r="E5" s="59"/>
    </row>
    <row r="6" spans="2:7" ht="20" customHeight="1" x14ac:dyDescent="0.2">
      <c r="B6" s="60" t="s">
        <v>26</v>
      </c>
      <c r="C6" s="62"/>
      <c r="D6" s="65">
        <v>12.5</v>
      </c>
      <c r="E6" s="65"/>
      <c r="F6" s="2"/>
      <c r="G6" s="2"/>
    </row>
    <row r="7" spans="2:7" ht="21" customHeight="1" x14ac:dyDescent="0.2">
      <c r="B7" s="60" t="s">
        <v>25</v>
      </c>
      <c r="C7" s="62"/>
      <c r="D7" s="63">
        <v>0.2</v>
      </c>
      <c r="E7" s="64"/>
    </row>
    <row r="8" spans="2:7" ht="17" customHeight="1" thickBot="1" x14ac:dyDescent="0.25">
      <c r="B8" s="16"/>
      <c r="C8" s="17"/>
      <c r="D8" s="17"/>
      <c r="E8" s="17"/>
    </row>
    <row r="9" spans="2:7" ht="17" thickBot="1" x14ac:dyDescent="0.25">
      <c r="B9" s="18"/>
      <c r="C9" s="18"/>
      <c r="D9" s="22" t="s">
        <v>1</v>
      </c>
      <c r="E9" s="23" t="s">
        <v>2</v>
      </c>
    </row>
    <row r="10" spans="2:7" x14ac:dyDescent="0.2">
      <c r="B10" s="13" t="s">
        <v>9</v>
      </c>
      <c r="C10" s="7" t="s">
        <v>7</v>
      </c>
      <c r="D10" s="20">
        <v>36</v>
      </c>
      <c r="E10" s="21">
        <v>12</v>
      </c>
      <c r="G10" s="15"/>
    </row>
    <row r="11" spans="2:7" x14ac:dyDescent="0.2">
      <c r="B11" s="13" t="s">
        <v>8</v>
      </c>
      <c r="C11" s="7" t="s">
        <v>7</v>
      </c>
      <c r="D11" s="20">
        <v>20</v>
      </c>
      <c r="E11" s="21">
        <v>25</v>
      </c>
      <c r="G11" s="15"/>
    </row>
    <row r="12" spans="2:7" x14ac:dyDescent="0.2">
      <c r="B12" s="13" t="s">
        <v>17</v>
      </c>
      <c r="C12" s="7" t="s">
        <v>7</v>
      </c>
      <c r="D12" s="5"/>
      <c r="E12" s="19">
        <f>IF(D7&lt;0.4,E10+1,E10)</f>
        <v>13</v>
      </c>
      <c r="G12" s="15"/>
    </row>
    <row r="13" spans="2:7" ht="17" thickBot="1" x14ac:dyDescent="0.25">
      <c r="B13" s="30" t="s">
        <v>16</v>
      </c>
      <c r="C13" s="31"/>
      <c r="D13" s="31">
        <f>(D10-1)-D11</f>
        <v>15</v>
      </c>
      <c r="E13" s="31">
        <f>(E11)-(E10+1)</f>
        <v>12</v>
      </c>
      <c r="G13" s="15"/>
    </row>
    <row r="14" spans="2:7" ht="40" customHeight="1" thickBot="1" x14ac:dyDescent="0.25">
      <c r="B14" s="40" t="s">
        <v>10</v>
      </c>
      <c r="C14" s="41" t="s">
        <v>57</v>
      </c>
      <c r="D14" s="35">
        <f>D13*DATI!C9</f>
        <v>67.982812499999994</v>
      </c>
      <c r="E14" s="36">
        <f>E13*DATI!F9</f>
        <v>74.055000000000007</v>
      </c>
      <c r="G14" s="4"/>
    </row>
    <row r="15" spans="2:7" ht="33" customHeight="1" x14ac:dyDescent="0.2">
      <c r="B15" s="44"/>
      <c r="C15" s="46"/>
      <c r="D15" s="45"/>
      <c r="E15" s="43"/>
      <c r="G15" s="4"/>
    </row>
    <row r="16" spans="2:7" x14ac:dyDescent="0.2">
      <c r="B16" s="9" t="s">
        <v>59</v>
      </c>
      <c r="C16" s="10" t="s">
        <v>4</v>
      </c>
      <c r="D16" s="66">
        <v>110</v>
      </c>
      <c r="E16" s="67"/>
      <c r="F16" s="4"/>
      <c r="G16" s="4"/>
    </row>
    <row r="17" spans="2:7" x14ac:dyDescent="0.2">
      <c r="B17" s="11" t="s">
        <v>5</v>
      </c>
      <c r="C17" s="12" t="s">
        <v>0</v>
      </c>
      <c r="D17" s="28">
        <v>5000</v>
      </c>
      <c r="E17" s="29">
        <v>6000</v>
      </c>
      <c r="F17" s="4"/>
      <c r="G17" s="4"/>
    </row>
    <row r="18" spans="2:7" x14ac:dyDescent="0.2">
      <c r="B18" s="13" t="s">
        <v>6</v>
      </c>
      <c r="C18" s="10" t="s">
        <v>11</v>
      </c>
      <c r="D18" s="8">
        <f>D17/D16</f>
        <v>45.454545454545453</v>
      </c>
      <c r="E18" s="6">
        <f>E17/D16</f>
        <v>54.545454545454547</v>
      </c>
      <c r="F18" s="4"/>
      <c r="G18" s="4"/>
    </row>
    <row r="19" spans="2:7" x14ac:dyDescent="0.2">
      <c r="B19" s="32" t="s">
        <v>12</v>
      </c>
      <c r="C19" s="33" t="s">
        <v>4</v>
      </c>
      <c r="D19" s="34">
        <f>D17/D14</f>
        <v>73.548001562895038</v>
      </c>
      <c r="E19" s="34">
        <f>E17/E14</f>
        <v>81.020862872189582</v>
      </c>
    </row>
    <row r="20" spans="2:7" x14ac:dyDescent="0.2">
      <c r="B20" s="14" t="s">
        <v>13</v>
      </c>
      <c r="C20" s="10" t="s">
        <v>4</v>
      </c>
      <c r="D20" s="49">
        <f>MAX(D19:E19)</f>
        <v>81.020862872189582</v>
      </c>
      <c r="E20" s="50"/>
    </row>
    <row r="21" spans="2:7" ht="19" x14ac:dyDescent="0.2">
      <c r="B21" s="9" t="s">
        <v>14</v>
      </c>
      <c r="C21" s="10" t="s">
        <v>15</v>
      </c>
      <c r="D21" s="47">
        <f>D20/D16</f>
        <v>0.73655329883808707</v>
      </c>
      <c r="E21" s="48"/>
    </row>
    <row r="42" spans="2:2" x14ac:dyDescent="0.2">
      <c r="B42" s="24" t="s">
        <v>18</v>
      </c>
    </row>
    <row r="63" spans="2:5" x14ac:dyDescent="0.2">
      <c r="B63" s="3"/>
      <c r="C63" s="3"/>
      <c r="D63" s="3"/>
      <c r="E63" s="3"/>
    </row>
    <row r="64" spans="2:5" x14ac:dyDescent="0.2">
      <c r="B64" s="3"/>
      <c r="C64" s="3"/>
      <c r="D64" s="3"/>
      <c r="E64" s="3"/>
    </row>
    <row r="65" spans="2:5" x14ac:dyDescent="0.2">
      <c r="B65" s="3"/>
      <c r="C65" s="3"/>
      <c r="D65" s="3"/>
      <c r="E65" s="3"/>
    </row>
    <row r="66" spans="2:5" x14ac:dyDescent="0.2">
      <c r="B66" s="3"/>
      <c r="C66" s="3"/>
      <c r="D66" s="3"/>
      <c r="E66" s="3"/>
    </row>
    <row r="67" spans="2:5" x14ac:dyDescent="0.2">
      <c r="B67" s="3"/>
      <c r="C67" s="3"/>
      <c r="D67" s="3"/>
      <c r="E67" s="3"/>
    </row>
    <row r="68" spans="2:5" x14ac:dyDescent="0.2">
      <c r="B68" s="3"/>
      <c r="C68" s="3"/>
      <c r="D68" s="3"/>
      <c r="E68" s="3"/>
    </row>
    <row r="69" spans="2:5" x14ac:dyDescent="0.2">
      <c r="B69" s="3"/>
      <c r="C69" s="3"/>
      <c r="D69" s="3"/>
      <c r="E69" s="3"/>
    </row>
    <row r="70" spans="2:5" x14ac:dyDescent="0.2">
      <c r="B70" s="3"/>
      <c r="C70" s="3"/>
      <c r="D70" s="3"/>
      <c r="E70" s="3"/>
    </row>
    <row r="71" spans="2:5" x14ac:dyDescent="0.2">
      <c r="B71" s="3"/>
      <c r="C71" s="3"/>
      <c r="D71" s="3"/>
      <c r="E71" s="3"/>
    </row>
    <row r="72" spans="2:5" x14ac:dyDescent="0.2">
      <c r="B72" s="3"/>
      <c r="C72" s="3"/>
      <c r="D72" s="3"/>
      <c r="E72" s="3"/>
    </row>
    <row r="73" spans="2:5" x14ac:dyDescent="0.2">
      <c r="B73" s="3"/>
      <c r="C73" s="3"/>
      <c r="D73" s="3"/>
      <c r="E73" s="3"/>
    </row>
    <row r="74" spans="2:5" x14ac:dyDescent="0.2">
      <c r="B74" s="3"/>
      <c r="C74" s="3"/>
      <c r="D74" s="3"/>
      <c r="E74" s="3"/>
    </row>
    <row r="75" spans="2:5" x14ac:dyDescent="0.2">
      <c r="B75" s="3"/>
      <c r="C75" s="3"/>
      <c r="D75" s="3"/>
      <c r="E75" s="3"/>
    </row>
    <row r="76" spans="2:5" x14ac:dyDescent="0.2">
      <c r="B76" s="3"/>
      <c r="C76" s="3"/>
      <c r="D76" s="3"/>
      <c r="E76" s="3"/>
    </row>
    <row r="77" spans="2:5" x14ac:dyDescent="0.2">
      <c r="B77" s="3"/>
      <c r="C77" s="3"/>
      <c r="D77" s="3"/>
      <c r="E77" s="3"/>
    </row>
    <row r="78" spans="2:5" x14ac:dyDescent="0.2">
      <c r="B78" s="3"/>
      <c r="C78" s="3"/>
      <c r="D78" s="3"/>
      <c r="E78" s="3"/>
    </row>
  </sheetData>
  <sheetProtection sheet="1" objects="1" scenarios="1"/>
  <dataConsolidate/>
  <mergeCells count="12">
    <mergeCell ref="D21:E21"/>
    <mergeCell ref="D20:E20"/>
    <mergeCell ref="F4:G4"/>
    <mergeCell ref="B2:E2"/>
    <mergeCell ref="B4:E4"/>
    <mergeCell ref="D5:E5"/>
    <mergeCell ref="B5:C5"/>
    <mergeCell ref="B6:C6"/>
    <mergeCell ref="B7:C7"/>
    <mergeCell ref="D7:E7"/>
    <mergeCell ref="D6:E6"/>
    <mergeCell ref="D16:E16"/>
  </mergeCells>
  <phoneticPr fontId="10" type="noConversion"/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8CB9B12-C5D8-704E-982B-B56C94E8A948}">
          <x14:formula1>
            <xm:f>DATI!$I$6:$I$66</xm:f>
          </x14:formula1>
          <xm:sqref>D7:E7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EE64-47F7-954B-A589-6FBD168098EC}">
  <dimension ref="A1:D26"/>
  <sheetViews>
    <sheetView zoomScale="200" workbookViewId="0">
      <selection activeCell="E18" sqref="E18"/>
    </sheetView>
  </sheetViews>
  <sheetFormatPr baseColWidth="10" defaultRowHeight="16" x14ac:dyDescent="0.2"/>
  <cols>
    <col min="1" max="1" width="35.83203125" customWidth="1"/>
    <col min="2" max="2" width="13.5" customWidth="1"/>
    <col min="3" max="3" width="15.1640625" customWidth="1"/>
    <col min="4" max="4" width="13.83203125" customWidth="1"/>
  </cols>
  <sheetData>
    <row r="1" spans="1:4" x14ac:dyDescent="0.2">
      <c r="A1" s="1" t="s">
        <v>27</v>
      </c>
      <c r="B1" s="1" t="s">
        <v>30</v>
      </c>
      <c r="C1" s="27" t="s">
        <v>28</v>
      </c>
      <c r="D1" s="1" t="s">
        <v>31</v>
      </c>
    </row>
    <row r="2" spans="1:4" x14ac:dyDescent="0.2">
      <c r="C2" s="42" t="s">
        <v>58</v>
      </c>
    </row>
    <row r="3" spans="1:4" x14ac:dyDescent="0.2">
      <c r="A3" t="s">
        <v>29</v>
      </c>
      <c r="B3">
        <v>12.5</v>
      </c>
      <c r="C3">
        <v>0.2</v>
      </c>
      <c r="D3">
        <v>660</v>
      </c>
    </row>
    <row r="4" spans="1:4" x14ac:dyDescent="0.2">
      <c r="A4" t="s">
        <v>32</v>
      </c>
      <c r="B4">
        <v>12.5</v>
      </c>
      <c r="C4">
        <v>0.2</v>
      </c>
      <c r="D4">
        <v>660</v>
      </c>
    </row>
    <row r="5" spans="1:4" x14ac:dyDescent="0.2">
      <c r="A5" t="s">
        <v>33</v>
      </c>
      <c r="B5">
        <v>12.5</v>
      </c>
      <c r="C5">
        <v>0.2</v>
      </c>
      <c r="D5">
        <v>680</v>
      </c>
    </row>
    <row r="6" spans="1:4" x14ac:dyDescent="0.2">
      <c r="A6" t="s">
        <v>34</v>
      </c>
      <c r="B6">
        <v>12.5</v>
      </c>
      <c r="C6" s="25" t="s">
        <v>35</v>
      </c>
      <c r="D6">
        <v>820</v>
      </c>
    </row>
    <row r="7" spans="1:4" x14ac:dyDescent="0.2">
      <c r="A7" t="s">
        <v>36</v>
      </c>
      <c r="B7">
        <v>12.5</v>
      </c>
      <c r="C7">
        <v>0.2</v>
      </c>
      <c r="D7">
        <v>720</v>
      </c>
    </row>
    <row r="8" spans="1:4" x14ac:dyDescent="0.2">
      <c r="A8" t="s">
        <v>37</v>
      </c>
      <c r="B8">
        <v>12.5</v>
      </c>
      <c r="C8">
        <v>0.2</v>
      </c>
      <c r="D8">
        <v>820</v>
      </c>
    </row>
    <row r="9" spans="1:4" x14ac:dyDescent="0.2">
      <c r="A9" t="s">
        <v>38</v>
      </c>
      <c r="B9">
        <v>12.5</v>
      </c>
      <c r="C9">
        <v>0.24</v>
      </c>
      <c r="D9">
        <v>780</v>
      </c>
    </row>
    <row r="10" spans="1:4" x14ac:dyDescent="0.2">
      <c r="A10" t="s">
        <v>39</v>
      </c>
      <c r="B10">
        <v>12.5</v>
      </c>
      <c r="C10">
        <v>0.25</v>
      </c>
      <c r="D10">
        <v>1000</v>
      </c>
    </row>
    <row r="11" spans="1:4" x14ac:dyDescent="0.2">
      <c r="A11" t="s">
        <v>40</v>
      </c>
      <c r="B11">
        <v>12.5</v>
      </c>
      <c r="C11">
        <v>0.27</v>
      </c>
      <c r="D11">
        <v>1000</v>
      </c>
    </row>
    <row r="12" spans="1:4" x14ac:dyDescent="0.2">
      <c r="A12" t="s">
        <v>41</v>
      </c>
      <c r="B12">
        <v>12.5</v>
      </c>
      <c r="C12">
        <v>0.21</v>
      </c>
      <c r="D12">
        <v>870</v>
      </c>
    </row>
    <row r="13" spans="1:4" x14ac:dyDescent="0.2">
      <c r="A13" t="s">
        <v>42</v>
      </c>
      <c r="B13" s="25" t="s">
        <v>43</v>
      </c>
      <c r="C13">
        <v>0.3</v>
      </c>
      <c r="D13" s="25" t="s">
        <v>44</v>
      </c>
    </row>
    <row r="14" spans="1:4" x14ac:dyDescent="0.2">
      <c r="A14" t="s">
        <v>45</v>
      </c>
      <c r="B14">
        <v>12.5</v>
      </c>
      <c r="C14">
        <v>0.31</v>
      </c>
      <c r="D14">
        <v>1400</v>
      </c>
    </row>
    <row r="15" spans="1:4" x14ac:dyDescent="0.2">
      <c r="A15" t="s">
        <v>46</v>
      </c>
      <c r="B15">
        <v>12.5</v>
      </c>
      <c r="C15">
        <v>0.26</v>
      </c>
      <c r="D15">
        <v>1400</v>
      </c>
    </row>
    <row r="16" spans="1:4" x14ac:dyDescent="0.2">
      <c r="A16" t="s">
        <v>47</v>
      </c>
      <c r="B16">
        <v>12.5</v>
      </c>
      <c r="C16">
        <v>0.26</v>
      </c>
      <c r="D16">
        <v>1400</v>
      </c>
    </row>
    <row r="17" spans="1:4" x14ac:dyDescent="0.2">
      <c r="A17" t="s">
        <v>48</v>
      </c>
      <c r="B17">
        <v>12.5</v>
      </c>
      <c r="C17">
        <v>0.2</v>
      </c>
    </row>
    <row r="18" spans="1:4" x14ac:dyDescent="0.2">
      <c r="A18" t="s">
        <v>49</v>
      </c>
      <c r="B18">
        <v>12.5</v>
      </c>
      <c r="C18">
        <v>0.2</v>
      </c>
    </row>
    <row r="19" spans="1:4" x14ac:dyDescent="0.2">
      <c r="A19" t="s">
        <v>50</v>
      </c>
      <c r="B19">
        <v>10</v>
      </c>
      <c r="C19">
        <v>0.3</v>
      </c>
      <c r="D19">
        <v>1000</v>
      </c>
    </row>
    <row r="20" spans="1:4" x14ac:dyDescent="0.2">
      <c r="A20" t="s">
        <v>51</v>
      </c>
      <c r="B20">
        <v>10</v>
      </c>
      <c r="C20">
        <v>0.3</v>
      </c>
    </row>
    <row r="21" spans="1:4" x14ac:dyDescent="0.2">
      <c r="A21" t="s">
        <v>52</v>
      </c>
      <c r="B21">
        <v>10</v>
      </c>
      <c r="C21">
        <v>0.52</v>
      </c>
      <c r="D21">
        <v>1000</v>
      </c>
    </row>
    <row r="22" spans="1:4" x14ac:dyDescent="0.2">
      <c r="A22" t="s">
        <v>53</v>
      </c>
      <c r="B22">
        <v>10</v>
      </c>
      <c r="C22">
        <v>0.52</v>
      </c>
    </row>
    <row r="23" spans="1:4" x14ac:dyDescent="0.2">
      <c r="A23" t="s">
        <v>54</v>
      </c>
      <c r="B23">
        <v>12.5</v>
      </c>
      <c r="C23">
        <v>0.26</v>
      </c>
      <c r="D23">
        <v>1400</v>
      </c>
    </row>
    <row r="26" spans="1:4" x14ac:dyDescent="0.2">
      <c r="A26" s="1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B85F1-C214-EA45-A8C9-84128BC955DC}">
  <dimension ref="A6:I66"/>
  <sheetViews>
    <sheetView zoomScale="213" workbookViewId="0">
      <selection activeCell="C9" sqref="C9"/>
    </sheetView>
  </sheetViews>
  <sheetFormatPr baseColWidth="10" defaultRowHeight="16" x14ac:dyDescent="0.2"/>
  <cols>
    <col min="1" max="1" width="32.5" customWidth="1"/>
    <col min="2" max="2" width="14.83203125" customWidth="1"/>
    <col min="4" max="4" width="14.33203125" customWidth="1"/>
    <col min="5" max="5" width="14.5" bestFit="1" customWidth="1"/>
    <col min="6" max="6" width="15.33203125" customWidth="1"/>
  </cols>
  <sheetData>
    <row r="6" spans="2:9" x14ac:dyDescent="0.2">
      <c r="B6" s="25" t="s">
        <v>22</v>
      </c>
      <c r="C6">
        <f>CALCOLO!D6/1000</f>
        <v>1.2500000000000001E-2</v>
      </c>
      <c r="F6">
        <f>C6</f>
        <v>1.2500000000000001E-2</v>
      </c>
      <c r="I6">
        <v>0.1</v>
      </c>
    </row>
    <row r="7" spans="2:9" x14ac:dyDescent="0.2">
      <c r="B7" s="25" t="s">
        <v>21</v>
      </c>
      <c r="C7">
        <f>CALCOLO!D7</f>
        <v>0.2</v>
      </c>
      <c r="F7">
        <f>C7</f>
        <v>0.2</v>
      </c>
      <c r="I7">
        <v>0.11</v>
      </c>
    </row>
    <row r="8" spans="2:9" x14ac:dyDescent="0.2">
      <c r="B8" s="25" t="s">
        <v>19</v>
      </c>
      <c r="C8">
        <f>C6/C7</f>
        <v>6.25E-2</v>
      </c>
      <c r="F8">
        <f>C8</f>
        <v>6.25E-2</v>
      </c>
      <c r="I8">
        <v>0.12</v>
      </c>
    </row>
    <row r="9" spans="2:9" x14ac:dyDescent="0.2">
      <c r="B9" s="25" t="s">
        <v>3</v>
      </c>
      <c r="C9">
        <f>-26*C8^2-18.5*C8+5.79</f>
        <v>4.5321875</v>
      </c>
      <c r="F9">
        <f>56*F8^2-35*F8+8.14</f>
        <v>6.1712500000000006</v>
      </c>
      <c r="I9">
        <v>0.13</v>
      </c>
    </row>
    <row r="10" spans="2:9" x14ac:dyDescent="0.2">
      <c r="B10" s="25"/>
      <c r="I10">
        <v>0.14000000000000001</v>
      </c>
    </row>
    <row r="11" spans="2:9" x14ac:dyDescent="0.2">
      <c r="B11" s="25"/>
      <c r="I11">
        <v>0.15</v>
      </c>
    </row>
    <row r="12" spans="2:9" ht="18" x14ac:dyDescent="0.2">
      <c r="C12" s="26" t="s">
        <v>20</v>
      </c>
      <c r="F12" s="26" t="s">
        <v>23</v>
      </c>
      <c r="I12">
        <v>0.16</v>
      </c>
    </row>
    <row r="13" spans="2:9" x14ac:dyDescent="0.2">
      <c r="I13">
        <v>0.17</v>
      </c>
    </row>
    <row r="14" spans="2:9" x14ac:dyDescent="0.2">
      <c r="I14">
        <v>0.18</v>
      </c>
    </row>
    <row r="15" spans="2:9" x14ac:dyDescent="0.2">
      <c r="I15">
        <v>0.19</v>
      </c>
    </row>
    <row r="16" spans="2:9" x14ac:dyDescent="0.2">
      <c r="B16" t="s">
        <v>24</v>
      </c>
      <c r="I16">
        <v>0.2</v>
      </c>
    </row>
    <row r="17" spans="9:9" x14ac:dyDescent="0.2">
      <c r="I17">
        <v>0.21</v>
      </c>
    </row>
    <row r="18" spans="9:9" x14ac:dyDescent="0.2">
      <c r="I18">
        <v>0.22</v>
      </c>
    </row>
    <row r="19" spans="9:9" x14ac:dyDescent="0.2">
      <c r="I19">
        <v>0.23</v>
      </c>
    </row>
    <row r="20" spans="9:9" x14ac:dyDescent="0.2">
      <c r="I20">
        <v>0.24</v>
      </c>
    </row>
    <row r="21" spans="9:9" x14ac:dyDescent="0.2">
      <c r="I21">
        <v>0.25</v>
      </c>
    </row>
    <row r="22" spans="9:9" x14ac:dyDescent="0.2">
      <c r="I22">
        <v>0.26</v>
      </c>
    </row>
    <row r="23" spans="9:9" x14ac:dyDescent="0.2">
      <c r="I23">
        <v>0.27</v>
      </c>
    </row>
    <row r="24" spans="9:9" x14ac:dyDescent="0.2">
      <c r="I24">
        <v>0.28000000000000003</v>
      </c>
    </row>
    <row r="25" spans="9:9" x14ac:dyDescent="0.2">
      <c r="I25">
        <v>0.28999999999999998</v>
      </c>
    </row>
    <row r="26" spans="9:9" x14ac:dyDescent="0.2">
      <c r="I26">
        <v>0.3</v>
      </c>
    </row>
    <row r="27" spans="9:9" x14ac:dyDescent="0.2">
      <c r="I27">
        <v>0.31</v>
      </c>
    </row>
    <row r="28" spans="9:9" x14ac:dyDescent="0.2">
      <c r="I28">
        <v>0.32</v>
      </c>
    </row>
    <row r="29" spans="9:9" x14ac:dyDescent="0.2">
      <c r="I29">
        <v>0.33</v>
      </c>
    </row>
    <row r="30" spans="9:9" x14ac:dyDescent="0.2">
      <c r="I30">
        <v>0.34</v>
      </c>
    </row>
    <row r="31" spans="9:9" x14ac:dyDescent="0.2">
      <c r="I31">
        <v>0.35</v>
      </c>
    </row>
    <row r="32" spans="9:9" x14ac:dyDescent="0.2">
      <c r="I32">
        <v>0.36</v>
      </c>
    </row>
    <row r="33" spans="9:9" x14ac:dyDescent="0.2">
      <c r="I33">
        <v>0.37</v>
      </c>
    </row>
    <row r="34" spans="9:9" x14ac:dyDescent="0.2">
      <c r="I34">
        <v>0.38</v>
      </c>
    </row>
    <row r="35" spans="9:9" x14ac:dyDescent="0.2">
      <c r="I35">
        <v>0.39</v>
      </c>
    </row>
    <row r="36" spans="9:9" x14ac:dyDescent="0.2">
      <c r="I36">
        <v>0.4</v>
      </c>
    </row>
    <row r="37" spans="9:9" x14ac:dyDescent="0.2">
      <c r="I37">
        <v>0.41</v>
      </c>
    </row>
    <row r="38" spans="9:9" x14ac:dyDescent="0.2">
      <c r="I38">
        <v>0.42</v>
      </c>
    </row>
    <row r="39" spans="9:9" x14ac:dyDescent="0.2">
      <c r="I39">
        <v>0.43</v>
      </c>
    </row>
    <row r="40" spans="9:9" x14ac:dyDescent="0.2">
      <c r="I40">
        <v>0.44</v>
      </c>
    </row>
    <row r="41" spans="9:9" x14ac:dyDescent="0.2">
      <c r="I41">
        <v>0.45</v>
      </c>
    </row>
    <row r="42" spans="9:9" x14ac:dyDescent="0.2">
      <c r="I42">
        <v>0.46</v>
      </c>
    </row>
    <row r="43" spans="9:9" x14ac:dyDescent="0.2">
      <c r="I43">
        <v>0.46999999999999897</v>
      </c>
    </row>
    <row r="44" spans="9:9" x14ac:dyDescent="0.2">
      <c r="I44">
        <v>0.47999999999999898</v>
      </c>
    </row>
    <row r="45" spans="9:9" x14ac:dyDescent="0.2">
      <c r="I45">
        <v>0.48999999999999899</v>
      </c>
    </row>
    <row r="46" spans="9:9" x14ac:dyDescent="0.2">
      <c r="I46">
        <v>0.499999999999999</v>
      </c>
    </row>
    <row r="47" spans="9:9" x14ac:dyDescent="0.2">
      <c r="I47">
        <v>0.50999999999999901</v>
      </c>
    </row>
    <row r="48" spans="9:9" x14ac:dyDescent="0.2">
      <c r="I48">
        <v>0.51999999999999902</v>
      </c>
    </row>
    <row r="49" spans="1:9" x14ac:dyDescent="0.2">
      <c r="I49">
        <v>0.52999999999999903</v>
      </c>
    </row>
    <row r="50" spans="1:9" x14ac:dyDescent="0.2">
      <c r="I50">
        <v>0.53999999999999904</v>
      </c>
    </row>
    <row r="51" spans="1:9" x14ac:dyDescent="0.2">
      <c r="I51">
        <v>0.54999999999999905</v>
      </c>
    </row>
    <row r="52" spans="1:9" x14ac:dyDescent="0.2">
      <c r="I52">
        <v>0.55999999999999905</v>
      </c>
    </row>
    <row r="53" spans="1:9" x14ac:dyDescent="0.2">
      <c r="A53" s="25"/>
      <c r="I53">
        <v>0.56999999999999895</v>
      </c>
    </row>
    <row r="54" spans="1:9" x14ac:dyDescent="0.2">
      <c r="A54" s="25"/>
      <c r="I54">
        <v>0.57999999999999896</v>
      </c>
    </row>
    <row r="55" spans="1:9" x14ac:dyDescent="0.2">
      <c r="A55" s="25"/>
      <c r="I55">
        <v>0.58999999999999897</v>
      </c>
    </row>
    <row r="56" spans="1:9" x14ac:dyDescent="0.2">
      <c r="A56" s="25"/>
      <c r="I56">
        <v>0.59999999999999898</v>
      </c>
    </row>
    <row r="57" spans="1:9" x14ac:dyDescent="0.2">
      <c r="I57">
        <v>0.60999999999999899</v>
      </c>
    </row>
    <row r="58" spans="1:9" x14ac:dyDescent="0.2">
      <c r="I58">
        <v>0.619999999999999</v>
      </c>
    </row>
    <row r="59" spans="1:9" x14ac:dyDescent="0.2">
      <c r="I59">
        <v>0.62999999999999901</v>
      </c>
    </row>
    <row r="60" spans="1:9" x14ac:dyDescent="0.2">
      <c r="I60">
        <v>0.63999999999999901</v>
      </c>
    </row>
    <row r="61" spans="1:9" x14ac:dyDescent="0.2">
      <c r="I61">
        <v>0.64999999999999902</v>
      </c>
    </row>
    <row r="62" spans="1:9" x14ac:dyDescent="0.2">
      <c r="I62">
        <v>0.65999999999999903</v>
      </c>
    </row>
    <row r="63" spans="1:9" x14ac:dyDescent="0.2">
      <c r="I63">
        <v>0.66999999999999904</v>
      </c>
    </row>
    <row r="64" spans="1:9" x14ac:dyDescent="0.2">
      <c r="I64">
        <v>0.67999999999999905</v>
      </c>
    </row>
    <row r="65" spans="9:9" x14ac:dyDescent="0.2">
      <c r="I65">
        <v>0.68999999999999895</v>
      </c>
    </row>
    <row r="66" spans="9:9" x14ac:dyDescent="0.2">
      <c r="I66">
        <v>0.69999999999999896</v>
      </c>
    </row>
  </sheetData>
  <phoneticPr fontId="10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CALCOLO</vt:lpstr>
      <vt:lpstr>LASTRE</vt:lpstr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Messana</dc:creator>
  <cp:lastModifiedBy>Roberto Messana</cp:lastModifiedBy>
  <dcterms:created xsi:type="dcterms:W3CDTF">2024-02-09T09:24:23Z</dcterms:created>
  <dcterms:modified xsi:type="dcterms:W3CDTF">2025-12-04T08:26:43Z</dcterms:modified>
</cp:coreProperties>
</file>